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List1" sheetId="1" r:id="rId1"/>
  </sheets>
  <definedNames>
    <definedName name="_xlnm.Print_Area" localSheetId="0">'List1'!$A$13:$G$95</definedName>
    <definedName name="TABLE" localSheetId="0">'List1'!$H$13:$M$26</definedName>
  </definedNames>
  <calcPr fullCalcOnLoad="1"/>
</workbook>
</file>

<file path=xl/sharedStrings.xml><?xml version="1.0" encoding="utf-8"?>
<sst xmlns="http://schemas.openxmlformats.org/spreadsheetml/2006/main" count="212" uniqueCount="119">
  <si>
    <t>Sýkora Vladimír</t>
  </si>
  <si>
    <t>Vlasák Jaroslav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</si>
  <si>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</si>
  <si>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</si>
  <si>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</si>
  <si>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</si>
  <si>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</si>
  <si>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</si>
  <si>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</si>
  <si>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</si>
  <si>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</si>
  <si>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Muži 60 a více let:</t>
  </si>
  <si>
    <t>VÝSLEDKOVÁ  LISTINA</t>
  </si>
  <si>
    <t>hlavní rozhodčí</t>
  </si>
  <si>
    <t>ředitel závodu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</si>
  <si>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</si>
  <si>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</si>
  <si>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</si>
  <si>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</si>
  <si>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</si>
  <si>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</si>
  <si>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</si>
  <si>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</si>
  <si>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t>&lt;/Table&gt;&lt;/CENTER&gt;&lt;/BODY&gt;&lt;/HTML&gt;</t>
  </si>
  <si>
    <t>Kučík Štefan</t>
  </si>
  <si>
    <t>ACES Karlovy Vary</t>
  </si>
  <si>
    <t>Flaks Jan</t>
  </si>
  <si>
    <t>Ženy do 34 let:</t>
  </si>
  <si>
    <t>Ženy 35 a více let:</t>
  </si>
  <si>
    <t>Leško Jiří</t>
  </si>
  <si>
    <t>Tolar Vladimír</t>
  </si>
  <si>
    <t>Čížek Milan</t>
  </si>
  <si>
    <t>Mílaři Domažlice</t>
  </si>
  <si>
    <t>Tachov</t>
  </si>
  <si>
    <t>Volena Radek</t>
  </si>
  <si>
    <t>Bouška Zdeněk</t>
  </si>
  <si>
    <t>Hrubá Karolína</t>
  </si>
  <si>
    <t>Celk. poř.</t>
  </si>
  <si>
    <t>&lt;TR&gt;&lt;TH&gt;Start. č.&lt;TH&gt;Pořadí&lt;TH&gt;Ročník&lt;TH&gt;Jméno&lt;TH&gt;Oddíl&lt;TH&gt;Čas&lt;TH&gt;Celk. poř.</t>
  </si>
  <si>
    <t>&lt;col&gt;&lt;col align=center&gt;</t>
  </si>
  <si>
    <r>
      <t>&lt;TITLE&gt;</t>
    </r>
    <r>
      <rPr>
        <sz val="10"/>
        <color indexed="10"/>
        <rFont val="Times New Roman"/>
        <family val="1"/>
      </rPr>
      <t>Výsledky Pepíkovy lávky 2010</t>
    </r>
    <r>
      <rPr>
        <sz val="10"/>
        <rFont val="Times New Roman"/>
        <family val="0"/>
      </rPr>
      <t>&lt;/TITLE&gt;&lt;/HEAD&gt;</t>
    </r>
  </si>
  <si>
    <t>Chlada Martin</t>
  </si>
  <si>
    <t>Kotek Silvestr</t>
  </si>
  <si>
    <t>Procházka Zdeněk</t>
  </si>
  <si>
    <t>Černý Pavel</t>
  </si>
  <si>
    <t>Ščasný Miloslav</t>
  </si>
  <si>
    <t>Němec Josef</t>
  </si>
  <si>
    <t>Plzeň</t>
  </si>
  <si>
    <t>Borecká Alena</t>
  </si>
  <si>
    <t>Nýřany</t>
  </si>
  <si>
    <t>Peteříková Vendula</t>
  </si>
  <si>
    <t>Šašková Marta</t>
  </si>
  <si>
    <t>USK FTVS Praha</t>
  </si>
  <si>
    <t>Čeček Jiří</t>
  </si>
  <si>
    <t>SV Stříbro</t>
  </si>
  <si>
    <t>Lacina Jiří</t>
  </si>
  <si>
    <t>Sokol Konstantinovy Lázně</t>
  </si>
  <si>
    <t>Zíka Josef</t>
  </si>
  <si>
    <t>Lacina Antonín</t>
  </si>
  <si>
    <t>Holátko Milan</t>
  </si>
  <si>
    <t>Tenis Stříbro</t>
  </si>
  <si>
    <t>Zeman Zbyšek</t>
  </si>
  <si>
    <t>Triatlon VŠ Plzeň</t>
  </si>
  <si>
    <t>Zíka Jan</t>
  </si>
  <si>
    <t>TJ Baník Stříbro</t>
  </si>
  <si>
    <t>Michalík Michal</t>
  </si>
  <si>
    <t>Trávníček Jiří</t>
  </si>
  <si>
    <t>Bukovjan Petr</t>
  </si>
  <si>
    <t>Dvorský Petr</t>
  </si>
  <si>
    <t>Holýšov</t>
  </si>
  <si>
    <t>Dorostenky 16 - 17 let:</t>
  </si>
  <si>
    <t>Brantlová Jana</t>
  </si>
  <si>
    <t>Dorostenci 16 - 17 let:</t>
  </si>
  <si>
    <t>Cenefels Filip</t>
  </si>
  <si>
    <t>Váchal Ondřej</t>
  </si>
  <si>
    <t>Preibischová Monika</t>
  </si>
  <si>
    <t>Jan Hora</t>
  </si>
  <si>
    <t>Hrubá Jana</t>
  </si>
  <si>
    <t>Šrámková Petra</t>
  </si>
  <si>
    <t>Stříbro</t>
  </si>
  <si>
    <t>AC Mariánské Lázně</t>
  </si>
  <si>
    <t>Deredimosová Pavla</t>
  </si>
  <si>
    <t>Šůcha Václav</t>
  </si>
  <si>
    <t>Ganaj Karel</t>
  </si>
  <si>
    <t>Cyklodrak Stříbro</t>
  </si>
  <si>
    <t>März František</t>
  </si>
  <si>
    <t>Sokol Kout na Šumavě</t>
  </si>
  <si>
    <t>Šrámek Milan</t>
  </si>
  <si>
    <t>Moročkovskij Ivo</t>
  </si>
  <si>
    <t>Tatran Přimda</t>
  </si>
  <si>
    <t>Škarda Zdeněk</t>
  </si>
  <si>
    <t>Málek Milan</t>
  </si>
  <si>
    <t>Šrámek Stanislav</t>
  </si>
  <si>
    <t>Kalista Jiří</t>
  </si>
  <si>
    <t>Volár Miroslav</t>
  </si>
  <si>
    <t>TK Slavia VŠ Plzeň</t>
  </si>
  <si>
    <t>Jaša Tomáš</t>
  </si>
  <si>
    <t>Voják Martin</t>
  </si>
  <si>
    <t>Veber Josef</t>
  </si>
  <si>
    <t>Tatran Chodov</t>
  </si>
  <si>
    <t>8 km</t>
  </si>
  <si>
    <t>Suda Josef</t>
  </si>
  <si>
    <t>SK Přimda</t>
  </si>
  <si>
    <t>Peteřík Tomáš</t>
  </si>
  <si>
    <t>Horšovský Týn</t>
  </si>
  <si>
    <t>Šrédl Pavel</t>
  </si>
  <si>
    <t>Návrat Radim</t>
  </si>
  <si>
    <t>Máchovo Údolí</t>
  </si>
  <si>
    <t>Stach Ladislav</t>
  </si>
  <si>
    <t>Zeman Karel</t>
  </si>
  <si>
    <t>Stahl Jaroslav</t>
  </si>
  <si>
    <t>Kladruby</t>
  </si>
  <si>
    <t>Krýsl Lukáš</t>
  </si>
  <si>
    <t>Přeštice</t>
  </si>
  <si>
    <t>Knopf Robin ( běžel 8 km )</t>
  </si>
  <si>
    <t xml:space="preserve">Dorostenecké kategorie běžely 5,5 km </t>
  </si>
  <si>
    <t>Desousa Alexandra</t>
  </si>
  <si>
    <t>BĚH PŘES PEPÍKOVU LÁVKU 2012</t>
  </si>
  <si>
    <t>Stříbro 10.3.2012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</si>
</sst>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AM/PM"/>
  </numFmts>
  <fonts count="47">
    <font>
      <sz val="10"/>
      <name val="Times New Roman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doub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1" fontId="0" fillId="0" borderId="0" xfId="0" applyNumberFormat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="145" zoomScaleNormal="145" zoomScalePageLayoutView="0" workbookViewId="0" topLeftCell="A26">
      <selection activeCell="A27" sqref="A27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4" style="0" customWidth="1"/>
    <col min="5" max="5" width="26.5" style="0" bestFit="1" customWidth="1"/>
    <col min="6" max="6" width="8.66015625" style="0" customWidth="1"/>
    <col min="7" max="7" width="9.5" style="0" customWidth="1"/>
    <col min="8" max="12" width="0" style="0" hidden="1" customWidth="1"/>
  </cols>
  <sheetData>
    <row r="1" ht="12.75" hidden="1">
      <c r="H1" t="s">
        <v>15</v>
      </c>
    </row>
    <row r="2" ht="12.75" hidden="1">
      <c r="H2" t="s">
        <v>16</v>
      </c>
    </row>
    <row r="3" ht="12.75" hidden="1">
      <c r="H3" t="s">
        <v>17</v>
      </c>
    </row>
    <row r="4" ht="12.75" hidden="1">
      <c r="H4" t="s">
        <v>40</v>
      </c>
    </row>
    <row r="5" ht="12.75" hidden="1">
      <c r="H5" t="s">
        <v>18</v>
      </c>
    </row>
    <row r="6" ht="12.75" hidden="1">
      <c r="H6" t="s">
        <v>19</v>
      </c>
    </row>
    <row r="7" ht="12.75" hidden="1">
      <c r="H7" t="s">
        <v>20</v>
      </c>
    </row>
    <row r="8" ht="12.75" hidden="1">
      <c r="H8" t="s">
        <v>21</v>
      </c>
    </row>
    <row r="9" ht="12.75" hidden="1">
      <c r="H9" t="s">
        <v>20</v>
      </c>
    </row>
    <row r="10" ht="12.75" hidden="1">
      <c r="H10" t="s">
        <v>22</v>
      </c>
    </row>
    <row r="11" ht="12.75" hidden="1">
      <c r="H11" t="s">
        <v>39</v>
      </c>
    </row>
    <row r="12" ht="12.75" hidden="1">
      <c r="H12" t="s">
        <v>20</v>
      </c>
    </row>
    <row r="13" spans="1:8" ht="22.5" customHeight="1">
      <c r="A13" s="5" t="s">
        <v>12</v>
      </c>
      <c r="B13" s="5"/>
      <c r="C13" s="5"/>
      <c r="D13" s="5"/>
      <c r="E13" s="5"/>
      <c r="F13" s="5"/>
      <c r="G13" s="5"/>
      <c r="H13" t="str">
        <f>"&lt;TR&gt;&lt;TD COLSPAN=7&gt;&lt;FONT SIZE=+2&gt;&lt;B&gt;&lt;U&gt;"&amp;A13&amp;"&lt;/U&gt;&lt;/B&gt;&lt;/FONT&gt;"</f>
        <v>&lt;TR&gt;&lt;TD COLSPAN=7&gt;&lt;FONT SIZE=+2&gt;&lt;B&gt;&lt;U&gt;VÝSLEDKOVÁ  LISTINA&lt;/U&gt;&lt;/B&gt;&lt;/FONT&gt;</v>
      </c>
    </row>
    <row r="14" spans="1:8" ht="27" customHeight="1">
      <c r="A14" s="6" t="s">
        <v>117</v>
      </c>
      <c r="B14" s="6"/>
      <c r="C14" s="6"/>
      <c r="D14" s="6"/>
      <c r="E14" s="6"/>
      <c r="F14" s="6"/>
      <c r="G14" s="6"/>
      <c r="H14" t="str">
        <f>"&lt;TR&gt;&lt;TD COLSPAN=7&gt;&lt;B&gt;&lt;I&gt;"&amp;A14&amp;"&lt;/I&gt;&lt;/B&gt;"</f>
        <v>&lt;TR&gt;&lt;TD COLSPAN=7&gt;&lt;B&gt;&lt;I&gt;BĚH PŘES PEPÍKOVU LÁVKU 2012&lt;/I&gt;&lt;/B&gt;</v>
      </c>
    </row>
    <row r="15" spans="1:7" ht="27" customHeight="1">
      <c r="A15" s="19" t="s">
        <v>100</v>
      </c>
      <c r="B15" s="19"/>
      <c r="C15" s="19"/>
      <c r="D15" s="19"/>
      <c r="E15" s="19"/>
      <c r="F15" s="19"/>
      <c r="G15" s="19"/>
    </row>
    <row r="16" spans="1:8" ht="22.5" customHeight="1">
      <c r="A16" s="7" t="s">
        <v>118</v>
      </c>
      <c r="B16" s="7"/>
      <c r="C16" s="7"/>
      <c r="D16" s="7"/>
      <c r="E16" s="7"/>
      <c r="F16" s="7"/>
      <c r="G16" s="7"/>
      <c r="H16" t="str">
        <f>"&lt;TR&gt;&lt;TD COLSPAN=7&gt;"&amp;A16</f>
        <v>&lt;TR&gt;&lt;TD COLSPAN=7&gt;Stříbro 10.3.2012</v>
      </c>
    </row>
    <row r="17" spans="1:8" ht="22.5" customHeight="1">
      <c r="A17" s="8" t="s">
        <v>115</v>
      </c>
      <c r="B17" s="8"/>
      <c r="C17" s="8"/>
      <c r="D17" s="8"/>
      <c r="E17" s="8"/>
      <c r="F17" s="8"/>
      <c r="G17" s="8"/>
      <c r="H17" t="str">
        <f>"&lt;TR&gt;&lt;TD COLSPAN=7 align=left&gt;&lt;I&gt;&lt;BR&gt;"&amp;A17&amp;"&lt;/I&gt;"</f>
        <v>&lt;TR&gt;&lt;TD COLSPAN=7 align=left&gt;&lt;I&gt;&lt;BR&gt;Dorostenecké kategorie běžely 5,5 km &lt;/I&gt;</v>
      </c>
    </row>
    <row r="18" spans="1:8" ht="15.75">
      <c r="A18" s="2" t="s">
        <v>70</v>
      </c>
      <c r="B18" s="2"/>
      <c r="C18" s="2"/>
      <c r="D18" s="2"/>
      <c r="E18" s="2"/>
      <c r="F18" s="2"/>
      <c r="G18" s="2"/>
      <c r="H18" s="12" t="str">
        <f>"&lt;TR&gt;&lt;TD COLSPAN=7&gt;&lt;FONT SIZE=+1&gt;&lt;B&gt;&lt;BR&gt;"&amp;A18&amp;"&lt;/B&gt;&lt;/FONT&gt;"</f>
        <v>&lt;TR&gt;&lt;TD COLSPAN=7&gt;&lt;FONT SIZE=+1&gt;&lt;B&gt;&lt;BR&gt;Dorostenky 16 - 17 let:&lt;/B&gt;&lt;/FONT&gt;</v>
      </c>
    </row>
    <row r="19" spans="1:8" ht="12.75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14" t="s">
        <v>37</v>
      </c>
      <c r="H19" s="13" t="s">
        <v>38</v>
      </c>
    </row>
    <row r="20" spans="1:12" ht="12.75">
      <c r="A20">
        <v>8</v>
      </c>
      <c r="B20">
        <v>1</v>
      </c>
      <c r="C20">
        <v>1995</v>
      </c>
      <c r="D20" t="s">
        <v>71</v>
      </c>
      <c r="E20" t="s">
        <v>32</v>
      </c>
      <c r="F20" s="1">
        <v>0.017430555555555557</v>
      </c>
      <c r="G20" s="17">
        <v>2</v>
      </c>
      <c r="H20" s="13" t="e">
        <f>"&lt;TR&gt;&lt;TD&gt;"&amp;A20&amp;"&lt;TD&gt;"&amp;TEXT(B20,"#.")&amp;"&lt;TD&gt;"&amp;#REF!&amp;"&lt;TD&gt;"&amp;#REF!&amp;"&lt;TD&gt;"&amp;#REF!&amp;"&lt;TD&gt;"&amp;TEXT(#REF!,"mm:ss")&amp;"&lt;TD&gt;"&amp;TEXT(G20,"#.")</f>
        <v>#REF!</v>
      </c>
      <c r="I20">
        <v>27</v>
      </c>
      <c r="J20">
        <v>27</v>
      </c>
      <c r="L20" s="13">
        <f>COUNTIF(F:F,#REF!)</f>
        <v>0</v>
      </c>
    </row>
    <row r="21" spans="1:12" ht="12.75">
      <c r="A21">
        <v>9</v>
      </c>
      <c r="B21">
        <v>2</v>
      </c>
      <c r="C21">
        <v>1999</v>
      </c>
      <c r="D21" t="s">
        <v>116</v>
      </c>
      <c r="E21" t="s">
        <v>32</v>
      </c>
      <c r="F21" s="1">
        <v>0.017557870370370373</v>
      </c>
      <c r="G21" s="17">
        <v>3</v>
      </c>
      <c r="H21" s="13" t="str">
        <f>"&lt;TR&gt;&lt;TD&gt;"&amp;A21&amp;"&lt;TD&gt;"&amp;TEXT(B21,"#.")&amp;"&lt;TD&gt;"&amp;C21&amp;"&lt;TD&gt;"&amp;D21&amp;"&lt;TD&gt;"&amp;E21&amp;"&lt;TD&gt;"&amp;TEXT(F21,"mm:ss")&amp;"&lt;TD&gt;"&amp;TEXT(G21,"#.")</f>
        <v>&lt;TR&gt;&lt;TD&gt;9&lt;TD&gt;2.&lt;TD&gt;1999&lt;TD&gt;Desousa Alexandra&lt;TD&gt;Mílaři Domažlice&lt;TD&gt;25:17&lt;TD&gt;3.</v>
      </c>
      <c r="I21">
        <v>30</v>
      </c>
      <c r="J21">
        <v>0</v>
      </c>
      <c r="L21" s="13">
        <f>COUNTIF(F:F,F21)</f>
        <v>1</v>
      </c>
    </row>
    <row r="22" spans="1:8" ht="15.75">
      <c r="A22" s="2" t="s">
        <v>72</v>
      </c>
      <c r="B22" s="2"/>
      <c r="C22" s="2"/>
      <c r="D22" s="2"/>
      <c r="E22" s="2"/>
      <c r="F22" s="2"/>
      <c r="G22" s="2"/>
      <c r="H22" s="12" t="str">
        <f>"&lt;TR&gt;&lt;TD COLSPAN=7&gt;&lt;FONT SIZE=+1&gt;&lt;B&gt;&lt;BR&gt;"&amp;A22&amp;"&lt;/B&gt;&lt;/FONT&gt;"</f>
        <v>&lt;TR&gt;&lt;TD COLSPAN=7&gt;&lt;FONT SIZE=+1&gt;&lt;B&gt;&lt;BR&gt;Dorostenci 16 - 17 let:&lt;/B&gt;&lt;/FONT&gt;</v>
      </c>
    </row>
    <row r="23" spans="1:8" ht="12.7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14" t="s">
        <v>37</v>
      </c>
      <c r="H23" s="13" t="s">
        <v>38</v>
      </c>
    </row>
    <row r="24" spans="1:12" ht="12.75">
      <c r="A24">
        <v>16</v>
      </c>
      <c r="B24">
        <v>1</v>
      </c>
      <c r="C24">
        <v>1999</v>
      </c>
      <c r="D24" t="s">
        <v>112</v>
      </c>
      <c r="E24" t="s">
        <v>113</v>
      </c>
      <c r="F24" s="1">
        <v>0.017314814814814814</v>
      </c>
      <c r="G24" s="17">
        <v>1</v>
      </c>
      <c r="H24" s="13" t="str">
        <f>"&lt;TR&gt;&lt;TD&gt;"&amp;A24&amp;"&lt;TD&gt;"&amp;TEXT(B24,"#.")&amp;"&lt;TD&gt;"&amp;C24&amp;"&lt;TD&gt;"&amp;D24&amp;"&lt;TD&gt;"&amp;E24&amp;"&lt;TD&gt;"&amp;TEXT(F24,"mm:ss")&amp;"&lt;TD&gt;"&amp;TEXT(G24,"#.")</f>
        <v>&lt;TR&gt;&lt;TD&gt;16&lt;TD&gt;1.&lt;TD&gt;1999&lt;TD&gt;Krýsl Lukáš&lt;TD&gt;Přeštice&lt;TD&gt;24:56&lt;TD&gt;1.</v>
      </c>
      <c r="I24">
        <v>27</v>
      </c>
      <c r="J24">
        <v>27</v>
      </c>
      <c r="L24" s="13">
        <f>COUNTIF(F:F,F24)</f>
        <v>1</v>
      </c>
    </row>
    <row r="25" spans="1:12" ht="12.75">
      <c r="A25">
        <v>6</v>
      </c>
      <c r="B25">
        <v>2</v>
      </c>
      <c r="C25">
        <v>1997</v>
      </c>
      <c r="D25" t="s">
        <v>114</v>
      </c>
      <c r="E25" t="s">
        <v>32</v>
      </c>
      <c r="F25" s="1">
        <v>0.023333333333333334</v>
      </c>
      <c r="G25" s="17">
        <v>13</v>
      </c>
      <c r="H25" s="13" t="e">
        <f>"&lt;TR&gt;&lt;TD&gt;"&amp;A25&amp;"&lt;TD&gt;"&amp;TEXT(B25,"#.")&amp;"&lt;TD&gt;"&amp;#REF!&amp;"&lt;TD&gt;"&amp;#REF!&amp;"&lt;TD&gt;"&amp;#REF!&amp;"&lt;TD&gt;"&amp;TEXT(#REF!,"mm:ss")&amp;"&lt;TD&gt;"&amp;TEXT(G25,"#.")</f>
        <v>#REF!</v>
      </c>
      <c r="I25">
        <v>30</v>
      </c>
      <c r="J25">
        <v>0</v>
      </c>
      <c r="L25" s="13">
        <f>COUNTIF(F:F,#REF!)</f>
        <v>0</v>
      </c>
    </row>
    <row r="26" spans="1:8" ht="15.75">
      <c r="A26" s="2" t="s">
        <v>8</v>
      </c>
      <c r="B26" s="2"/>
      <c r="C26" s="2"/>
      <c r="D26" s="2"/>
      <c r="E26" s="2"/>
      <c r="F26" s="2"/>
      <c r="G26" s="2"/>
      <c r="H26" s="12" t="str">
        <f>"&lt;TR&gt;&lt;TD COLSPAN=7&gt;&lt;FONT SIZE=+1&gt;&lt;B&gt;&lt;BR&gt;"&amp;A26&amp;"&lt;/B&gt;&lt;/FONT&gt;"</f>
        <v>&lt;TR&gt;&lt;TD COLSPAN=7&gt;&lt;FONT SIZE=+1&gt;&lt;B&gt;&lt;BR&gt;Muži 18 - 39 let:&lt;/B&gt;&lt;/FONT&gt;</v>
      </c>
    </row>
    <row r="27" spans="1:8" ht="12.7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7</v>
      </c>
      <c r="G27" s="14" t="s">
        <v>37</v>
      </c>
      <c r="H27" s="13" t="s">
        <v>38</v>
      </c>
    </row>
    <row r="28" spans="1:12" ht="12.75">
      <c r="A28">
        <v>24</v>
      </c>
      <c r="B28">
        <v>1</v>
      </c>
      <c r="C28">
        <v>1992</v>
      </c>
      <c r="D28" t="s">
        <v>96</v>
      </c>
      <c r="E28" t="s">
        <v>64</v>
      </c>
      <c r="F28" s="1">
        <v>0.018784722222222223</v>
      </c>
      <c r="G28" s="17">
        <v>1</v>
      </c>
      <c r="H28" s="13" t="str">
        <f aca="true" t="shared" si="0" ref="H28:H42">"&lt;TR&gt;&lt;TD&gt;"&amp;A28&amp;"&lt;TD&gt;"&amp;TEXT(B28,"#.")&amp;"&lt;TD&gt;"&amp;C28&amp;"&lt;TD&gt;"&amp;D28&amp;"&lt;TD&gt;"&amp;E28&amp;"&lt;TD&gt;"&amp;TEXT(F28,"mm:ss")&amp;"&lt;TD&gt;"&amp;TEXT(G28,"#.")</f>
        <v>&lt;TR&gt;&lt;TD&gt;24&lt;TD&gt;1.&lt;TD&gt;1992&lt;TD&gt;Jaša Tomáš&lt;TD&gt;TJ Baník Stříbro&lt;TD&gt;27:03&lt;TD&gt;1.</v>
      </c>
      <c r="I28">
        <v>27</v>
      </c>
      <c r="J28">
        <v>27</v>
      </c>
      <c r="L28" s="13">
        <f aca="true" t="shared" si="1" ref="L28:L35">COUNTIF(F$1:F$65536,F28)</f>
        <v>1</v>
      </c>
    </row>
    <row r="29" spans="1:12" ht="12.75">
      <c r="A29">
        <v>2</v>
      </c>
      <c r="B29">
        <v>2</v>
      </c>
      <c r="C29">
        <v>1993</v>
      </c>
      <c r="D29" t="s">
        <v>97</v>
      </c>
      <c r="E29" t="s">
        <v>32</v>
      </c>
      <c r="F29" s="1">
        <v>0.018900462962962963</v>
      </c>
      <c r="G29" s="17">
        <v>2</v>
      </c>
      <c r="H29" s="13" t="str">
        <f t="shared" si="0"/>
        <v>&lt;TR&gt;&lt;TD&gt;2&lt;TD&gt;2.&lt;TD&gt;1993&lt;TD&gt;Voják Martin&lt;TD&gt;Mílaři Domažlice&lt;TD&gt;27:13&lt;TD&gt;2.</v>
      </c>
      <c r="I29">
        <v>30</v>
      </c>
      <c r="J29">
        <v>0</v>
      </c>
      <c r="L29" s="13">
        <f t="shared" si="1"/>
        <v>1</v>
      </c>
    </row>
    <row r="30" spans="1:12" ht="12.75">
      <c r="A30">
        <v>1</v>
      </c>
      <c r="B30">
        <v>3</v>
      </c>
      <c r="C30">
        <v>1975</v>
      </c>
      <c r="D30" t="s">
        <v>98</v>
      </c>
      <c r="E30" t="s">
        <v>99</v>
      </c>
      <c r="F30" s="1">
        <v>0.01994212962962963</v>
      </c>
      <c r="G30" s="17">
        <v>3</v>
      </c>
      <c r="H30" s="13" t="str">
        <f t="shared" si="0"/>
        <v>&lt;TR&gt;&lt;TD&gt;1&lt;TD&gt;3.&lt;TD&gt;1975&lt;TD&gt;Veber Josef&lt;TD&gt;Tatran Chodov&lt;TD&gt;28:43&lt;TD&gt;3.</v>
      </c>
      <c r="I30">
        <v>30</v>
      </c>
      <c r="J30">
        <v>6</v>
      </c>
      <c r="L30" s="13">
        <f t="shared" si="1"/>
        <v>1</v>
      </c>
    </row>
    <row r="31" spans="1:12" ht="12.75">
      <c r="A31">
        <v>49</v>
      </c>
      <c r="B31">
        <v>4</v>
      </c>
      <c r="C31">
        <v>1987</v>
      </c>
      <c r="D31" t="s">
        <v>63</v>
      </c>
      <c r="E31" t="s">
        <v>64</v>
      </c>
      <c r="F31" s="1">
        <v>0.020810185185185185</v>
      </c>
      <c r="G31" s="17">
        <v>4</v>
      </c>
      <c r="H31" s="13" t="str">
        <f t="shared" si="0"/>
        <v>&lt;TR&gt;&lt;TD&gt;49&lt;TD&gt;4.&lt;TD&gt;1987&lt;TD&gt;Zíka Jan&lt;TD&gt;TJ Baník Stříbro&lt;TD&gt;29:58&lt;TD&gt;4.</v>
      </c>
      <c r="I31">
        <v>30</v>
      </c>
      <c r="J31">
        <v>22</v>
      </c>
      <c r="L31" s="13">
        <f t="shared" si="1"/>
        <v>1</v>
      </c>
    </row>
    <row r="32" spans="1:12" ht="12.75">
      <c r="A32">
        <v>4</v>
      </c>
      <c r="B32">
        <v>5</v>
      </c>
      <c r="C32">
        <v>1994</v>
      </c>
      <c r="D32" t="s">
        <v>73</v>
      </c>
      <c r="E32" t="s">
        <v>32</v>
      </c>
      <c r="F32" s="1">
        <v>0.02090277777777778</v>
      </c>
      <c r="G32" s="17">
        <v>5</v>
      </c>
      <c r="H32" s="13" t="str">
        <f t="shared" si="0"/>
        <v>&lt;TR&gt;&lt;TD&gt;4&lt;TD&gt;5.&lt;TD&gt;1994&lt;TD&gt;Cenefels Filip&lt;TD&gt;Mílaři Domažlice&lt;TD&gt;30:06&lt;TD&gt;5.</v>
      </c>
      <c r="I32">
        <v>30</v>
      </c>
      <c r="J32">
        <v>31</v>
      </c>
      <c r="L32" s="13">
        <f t="shared" si="1"/>
        <v>1</v>
      </c>
    </row>
    <row r="33" spans="1:12" ht="12.75">
      <c r="A33">
        <v>5</v>
      </c>
      <c r="B33">
        <v>6</v>
      </c>
      <c r="C33">
        <v>1994</v>
      </c>
      <c r="D33" t="s">
        <v>74</v>
      </c>
      <c r="E33" t="s">
        <v>32</v>
      </c>
      <c r="F33" s="1">
        <v>0.021516203703703704</v>
      </c>
      <c r="G33" s="17">
        <v>6</v>
      </c>
      <c r="H33" s="13" t="str">
        <f t="shared" si="0"/>
        <v>&lt;TR&gt;&lt;TD&gt;5&lt;TD&gt;6.&lt;TD&gt;1994&lt;TD&gt;Váchal Ondřej&lt;TD&gt;Mílaři Domažlice&lt;TD&gt;30:59&lt;TD&gt;6.</v>
      </c>
      <c r="I33">
        <v>34</v>
      </c>
      <c r="J33">
        <v>21</v>
      </c>
      <c r="L33" s="13">
        <f t="shared" si="1"/>
        <v>1</v>
      </c>
    </row>
    <row r="34" spans="1:12" ht="12.75">
      <c r="A34">
        <v>3</v>
      </c>
      <c r="B34">
        <v>7</v>
      </c>
      <c r="C34">
        <v>1993</v>
      </c>
      <c r="D34" t="s">
        <v>41</v>
      </c>
      <c r="E34" t="s">
        <v>32</v>
      </c>
      <c r="F34" s="1">
        <v>0.022430555555555554</v>
      </c>
      <c r="G34" s="17">
        <v>8</v>
      </c>
      <c r="H34" s="13" t="str">
        <f t="shared" si="0"/>
        <v>&lt;TR&gt;&lt;TD&gt;3&lt;TD&gt;7.&lt;TD&gt;1993&lt;TD&gt;Chlada Martin&lt;TD&gt;Mílaři Domažlice&lt;TD&gt;32:18&lt;TD&gt;8.</v>
      </c>
      <c r="I34">
        <v>38</v>
      </c>
      <c r="J34">
        <v>29</v>
      </c>
      <c r="L34" s="13">
        <f t="shared" si="1"/>
        <v>1</v>
      </c>
    </row>
    <row r="35" spans="1:12" ht="12.75">
      <c r="A35">
        <v>31</v>
      </c>
      <c r="B35">
        <v>8</v>
      </c>
      <c r="C35">
        <v>1980</v>
      </c>
      <c r="D35" t="s">
        <v>65</v>
      </c>
      <c r="E35" t="s">
        <v>95</v>
      </c>
      <c r="F35" s="1">
        <v>0.022604166666666665</v>
      </c>
      <c r="G35" s="17">
        <v>9</v>
      </c>
      <c r="H35" s="13" t="str">
        <f t="shared" si="0"/>
        <v>&lt;TR&gt;&lt;TD&gt;31&lt;TD&gt;8.&lt;TD&gt;1980&lt;TD&gt;Michalík Michal&lt;TD&gt;TK Slavia VŠ Plzeň&lt;TD&gt;32:33&lt;TD&gt;9.</v>
      </c>
      <c r="I35">
        <v>46</v>
      </c>
      <c r="J35">
        <v>5</v>
      </c>
      <c r="L35" s="13">
        <f t="shared" si="1"/>
        <v>1</v>
      </c>
    </row>
    <row r="36" spans="1:12" ht="12.75">
      <c r="A36">
        <v>38</v>
      </c>
      <c r="B36">
        <v>9</v>
      </c>
      <c r="C36">
        <v>1978</v>
      </c>
      <c r="D36" t="s">
        <v>101</v>
      </c>
      <c r="E36" t="s">
        <v>102</v>
      </c>
      <c r="F36" s="1">
        <v>0.023020833333333334</v>
      </c>
      <c r="G36" s="17">
        <v>11</v>
      </c>
      <c r="H36" s="13" t="str">
        <f t="shared" si="0"/>
        <v>&lt;TR&gt;&lt;TD&gt;38&lt;TD&gt;9.&lt;TD&gt;1978&lt;TD&gt;Suda Josef&lt;TD&gt;SK Přimda&lt;TD&gt;33:09&lt;TD&gt;11.</v>
      </c>
      <c r="L36" s="13"/>
    </row>
    <row r="37" spans="1:12" ht="12.75">
      <c r="A37">
        <v>19</v>
      </c>
      <c r="B37">
        <v>10</v>
      </c>
      <c r="C37">
        <v>1980</v>
      </c>
      <c r="D37" t="s">
        <v>103</v>
      </c>
      <c r="E37" t="s">
        <v>104</v>
      </c>
      <c r="F37" s="1">
        <v>0.023993055555555556</v>
      </c>
      <c r="G37" s="15">
        <v>15</v>
      </c>
      <c r="H37" s="13" t="str">
        <f t="shared" si="0"/>
        <v>&lt;TR&gt;&lt;TD&gt;19&lt;TD&gt;10.&lt;TD&gt;1980&lt;TD&gt;Peteřík Tomáš&lt;TD&gt;Horšovský Týn&lt;TD&gt;34:33&lt;TD&gt;15.</v>
      </c>
      <c r="L37" s="13"/>
    </row>
    <row r="38" spans="1:12" ht="12.75">
      <c r="A38">
        <v>44</v>
      </c>
      <c r="B38">
        <v>11</v>
      </c>
      <c r="C38">
        <v>1985</v>
      </c>
      <c r="D38" t="s">
        <v>67</v>
      </c>
      <c r="E38" t="s">
        <v>54</v>
      </c>
      <c r="F38" s="1">
        <v>0.025740740740740745</v>
      </c>
      <c r="G38" s="15">
        <v>25</v>
      </c>
      <c r="H38" s="13" t="e">
        <f>"&lt;TR&gt;&lt;TD&gt;"&amp;A38&amp;"&lt;TD&gt;"&amp;TEXT(B38,"#.")&amp;"&lt;TD&gt;"&amp;#REF!&amp;"&lt;TD&gt;"&amp;#REF!&amp;"&lt;TD&gt;"&amp;#REF!&amp;"&lt;TD&gt;"&amp;TEXT(#REF!,"mm:ss")&amp;"&lt;TD&gt;"&amp;TEXT(G38,"#.")</f>
        <v>#REF!</v>
      </c>
      <c r="L38" s="13"/>
    </row>
    <row r="39" spans="1:12" ht="12.75">
      <c r="A39">
        <v>11</v>
      </c>
      <c r="B39">
        <v>12</v>
      </c>
      <c r="C39">
        <v>1977</v>
      </c>
      <c r="D39" t="s">
        <v>105</v>
      </c>
      <c r="E39" t="s">
        <v>79</v>
      </c>
      <c r="F39" s="1">
        <v>0.02585648148148148</v>
      </c>
      <c r="G39" s="15">
        <v>26</v>
      </c>
      <c r="H39" s="13" t="str">
        <f t="shared" si="0"/>
        <v>&lt;TR&gt;&lt;TD&gt;11&lt;TD&gt;12.&lt;TD&gt;1977&lt;TD&gt;Šrédl Pavel&lt;TD&gt;Stříbro&lt;TD&gt;37:14&lt;TD&gt;26.</v>
      </c>
      <c r="L39" s="13"/>
    </row>
    <row r="40" spans="1:12" ht="12.75">
      <c r="A40">
        <v>28</v>
      </c>
      <c r="B40">
        <v>13</v>
      </c>
      <c r="C40">
        <v>1982</v>
      </c>
      <c r="D40" t="s">
        <v>106</v>
      </c>
      <c r="E40" t="s">
        <v>107</v>
      </c>
      <c r="F40" s="1">
        <v>0.02642361111111111</v>
      </c>
      <c r="G40" s="15">
        <v>29</v>
      </c>
      <c r="H40" s="13" t="str">
        <f>"&lt;TR&gt;&lt;TD&gt;"&amp;A40&amp;"&lt;TD&gt;"&amp;TEXT(B40,"#.")&amp;"&lt;TD&gt;"&amp;C38&amp;"&lt;TD&gt;"&amp;D38&amp;"&lt;TD&gt;"&amp;E38&amp;"&lt;TD&gt;"&amp;TEXT(F38,"mm:ss")&amp;"&lt;TD&gt;"&amp;TEXT(G40,"#.")</f>
        <v>&lt;TR&gt;&lt;TD&gt;28&lt;TD&gt;13.&lt;TD&gt;1985&lt;TD&gt;Bukovjan Petr&lt;TD&gt;SV Stříbro&lt;TD&gt;37:04&lt;TD&gt;29.</v>
      </c>
      <c r="L40" s="13"/>
    </row>
    <row r="41" spans="1:12" ht="12.75">
      <c r="A41">
        <v>23</v>
      </c>
      <c r="B41">
        <v>14</v>
      </c>
      <c r="C41">
        <v>1980</v>
      </c>
      <c r="D41" t="s">
        <v>108</v>
      </c>
      <c r="E41" t="s">
        <v>79</v>
      </c>
      <c r="F41" s="1">
        <v>0.027349537037037037</v>
      </c>
      <c r="G41" s="15">
        <v>31</v>
      </c>
      <c r="H41" s="13" t="str">
        <f t="shared" si="0"/>
        <v>&lt;TR&gt;&lt;TD&gt;23&lt;TD&gt;14.&lt;TD&gt;1980&lt;TD&gt;Stach Ladislav&lt;TD&gt;Stříbro&lt;TD&gt;39:23&lt;TD&gt;31.</v>
      </c>
      <c r="L41" s="13"/>
    </row>
    <row r="42" spans="1:12" ht="12.75">
      <c r="A42">
        <v>26</v>
      </c>
      <c r="B42">
        <v>15</v>
      </c>
      <c r="C42">
        <v>1986</v>
      </c>
      <c r="D42" t="s">
        <v>109</v>
      </c>
      <c r="E42" t="s">
        <v>54</v>
      </c>
      <c r="F42" s="1">
        <v>0.02783564814814815</v>
      </c>
      <c r="G42" s="15">
        <v>33</v>
      </c>
      <c r="H42" s="13" t="str">
        <f t="shared" si="0"/>
        <v>&lt;TR&gt;&lt;TD&gt;26&lt;TD&gt;15.&lt;TD&gt;1986&lt;TD&gt;Zeman Karel&lt;TD&gt;SV Stříbro&lt;TD&gt;40:05&lt;TD&gt;33.</v>
      </c>
      <c r="L42" s="13"/>
    </row>
    <row r="43" spans="1:12" ht="12.75">
      <c r="A43">
        <v>20</v>
      </c>
      <c r="B43">
        <v>16</v>
      </c>
      <c r="C43">
        <v>1978</v>
      </c>
      <c r="D43" t="s">
        <v>68</v>
      </c>
      <c r="E43" t="s">
        <v>69</v>
      </c>
      <c r="F43" s="1">
        <v>0.028807870370370373</v>
      </c>
      <c r="G43" s="15">
        <v>37</v>
      </c>
      <c r="H43" s="13"/>
      <c r="L43" s="13"/>
    </row>
    <row r="44" spans="1:12" ht="12.75">
      <c r="A44">
        <v>33</v>
      </c>
      <c r="B44">
        <v>17</v>
      </c>
      <c r="C44">
        <v>1980</v>
      </c>
      <c r="D44" t="s">
        <v>110</v>
      </c>
      <c r="E44" t="s">
        <v>111</v>
      </c>
      <c r="F44" s="1">
        <v>0.029988425925925922</v>
      </c>
      <c r="G44" s="15">
        <v>42</v>
      </c>
      <c r="H44" s="13"/>
      <c r="L44" s="13"/>
    </row>
    <row r="45" spans="1:12" ht="15.75">
      <c r="A45" s="2" t="s">
        <v>9</v>
      </c>
      <c r="B45" s="4"/>
      <c r="C45" s="2"/>
      <c r="D45" s="2"/>
      <c r="E45" s="2"/>
      <c r="F45" s="2"/>
      <c r="G45" s="2"/>
      <c r="H45" s="12" t="str">
        <f>"&lt;TR&gt;&lt;TD COLSPAN=7&gt;&lt;FONT SIZE=+1&gt;&lt;B&gt;&lt;BR&gt;"&amp;A45&amp;"&lt;/B&gt;&lt;/FONT&gt;"</f>
        <v>&lt;TR&gt;&lt;TD COLSPAN=7&gt;&lt;FONT SIZE=+1&gt;&lt;B&gt;&lt;BR&gt;Muži 40 - 49 let:&lt;/B&gt;&lt;/FONT&gt;</v>
      </c>
      <c r="L45" s="13">
        <f aca="true" t="shared" si="2" ref="L45:L56">COUNTIF(F$1:F$65536,F45)</f>
        <v>0</v>
      </c>
    </row>
    <row r="46" spans="1:12" ht="12.75">
      <c r="A46" s="3" t="s">
        <v>2</v>
      </c>
      <c r="B46" s="3" t="s">
        <v>3</v>
      </c>
      <c r="C46" s="3" t="s">
        <v>4</v>
      </c>
      <c r="D46" s="3" t="s">
        <v>5</v>
      </c>
      <c r="E46" s="3" t="s">
        <v>6</v>
      </c>
      <c r="F46" s="3" t="s">
        <v>7</v>
      </c>
      <c r="G46" s="14" t="s">
        <v>37</v>
      </c>
      <c r="H46" s="13" t="s">
        <v>38</v>
      </c>
      <c r="L46" s="13">
        <f t="shared" si="2"/>
        <v>8</v>
      </c>
    </row>
    <row r="47" spans="1:12" ht="12.75">
      <c r="A47">
        <v>13</v>
      </c>
      <c r="B47">
        <v>1</v>
      </c>
      <c r="C47">
        <v>1969</v>
      </c>
      <c r="D47" t="s">
        <v>61</v>
      </c>
      <c r="E47" t="s">
        <v>62</v>
      </c>
      <c r="F47" s="1">
        <v>0.02280092592592593</v>
      </c>
      <c r="G47" s="18">
        <v>10</v>
      </c>
      <c r="H47" s="13" t="str">
        <f aca="true" t="shared" si="3" ref="H47:H56">"&lt;TR&gt;&lt;TD&gt;"&amp;A47&amp;"&lt;TD&gt;"&amp;TEXT(B47,"#.")&amp;"&lt;TD&gt;"&amp;C47&amp;"&lt;TD&gt;"&amp;D47&amp;"&lt;TD&gt;"&amp;E47&amp;"&lt;TD&gt;"&amp;TEXT(F47,"mm:ss")&amp;"&lt;TD&gt;"&amp;TEXT(G47,"#.")</f>
        <v>&lt;TR&gt;&lt;TD&gt;13&lt;TD&gt;1.&lt;TD&gt;1969&lt;TD&gt;Zeman Zbyšek&lt;TD&gt;Triatlon VŠ Plzeň&lt;TD&gt;32:50&lt;TD&gt;10.</v>
      </c>
      <c r="I47">
        <v>30</v>
      </c>
      <c r="J47">
        <v>9</v>
      </c>
      <c r="L47" s="13">
        <f t="shared" si="2"/>
        <v>1</v>
      </c>
    </row>
    <row r="48" spans="1:12" ht="12.75">
      <c r="A48">
        <v>15</v>
      </c>
      <c r="B48">
        <v>2</v>
      </c>
      <c r="C48">
        <v>1972</v>
      </c>
      <c r="D48" t="s">
        <v>66</v>
      </c>
      <c r="E48" t="s">
        <v>54</v>
      </c>
      <c r="F48" s="1">
        <v>0.024212962962962964</v>
      </c>
      <c r="G48" s="15">
        <v>16</v>
      </c>
      <c r="H48" s="13" t="str">
        <f t="shared" si="3"/>
        <v>&lt;TR&gt;&lt;TD&gt;15&lt;TD&gt;2.&lt;TD&gt;1972&lt;TD&gt;Trávníček Jiří&lt;TD&gt;SV Stříbro&lt;TD&gt;34:52&lt;TD&gt;16.</v>
      </c>
      <c r="I48">
        <v>30</v>
      </c>
      <c r="J48">
        <v>54</v>
      </c>
      <c r="L48" s="13">
        <f t="shared" si="2"/>
        <v>1</v>
      </c>
    </row>
    <row r="49" spans="1:12" ht="12.75">
      <c r="A49">
        <v>42</v>
      </c>
      <c r="B49">
        <v>3</v>
      </c>
      <c r="C49">
        <v>1967</v>
      </c>
      <c r="D49" t="s">
        <v>43</v>
      </c>
      <c r="E49" t="s">
        <v>25</v>
      </c>
      <c r="F49" s="1">
        <v>0.02443287037037037</v>
      </c>
      <c r="G49" s="15">
        <v>18</v>
      </c>
      <c r="H49" s="13" t="str">
        <f t="shared" si="3"/>
        <v>&lt;TR&gt;&lt;TD&gt;42&lt;TD&gt;3.&lt;TD&gt;1967&lt;TD&gt;Procházka Zdeněk&lt;TD&gt;ACES Karlovy Vary&lt;TD&gt;35:11&lt;TD&gt;18.</v>
      </c>
      <c r="I49">
        <v>32</v>
      </c>
      <c r="J49">
        <v>29</v>
      </c>
      <c r="L49" s="13">
        <f t="shared" si="2"/>
        <v>1</v>
      </c>
    </row>
    <row r="50" spans="1:12" ht="12.75">
      <c r="A50">
        <v>34</v>
      </c>
      <c r="B50">
        <v>4</v>
      </c>
      <c r="C50">
        <v>1968</v>
      </c>
      <c r="D50" t="s">
        <v>90</v>
      </c>
      <c r="E50" t="s">
        <v>54</v>
      </c>
      <c r="F50" s="1">
        <v>0.02462962962962963</v>
      </c>
      <c r="G50" s="15">
        <v>20</v>
      </c>
      <c r="H50" s="13" t="str">
        <f t="shared" si="3"/>
        <v>&lt;TR&gt;&lt;TD&gt;34&lt;TD&gt;4.&lt;TD&gt;1968&lt;TD&gt;Škarda Zdeněk&lt;TD&gt;SV Stříbro&lt;TD&gt;35:28&lt;TD&gt;20.</v>
      </c>
      <c r="I50">
        <v>34</v>
      </c>
      <c r="J50">
        <v>45</v>
      </c>
      <c r="L50" s="13">
        <f t="shared" si="2"/>
        <v>1</v>
      </c>
    </row>
    <row r="51" spans="1:12" ht="12.75">
      <c r="A51">
        <v>10</v>
      </c>
      <c r="B51">
        <v>5</v>
      </c>
      <c r="C51">
        <v>1970</v>
      </c>
      <c r="D51" t="s">
        <v>91</v>
      </c>
      <c r="E51" t="s">
        <v>54</v>
      </c>
      <c r="F51" s="1">
        <v>0.024699074074074078</v>
      </c>
      <c r="G51" s="15">
        <v>21</v>
      </c>
      <c r="H51" s="13" t="str">
        <f t="shared" si="3"/>
        <v>&lt;TR&gt;&lt;TD&gt;10&lt;TD&gt;5.&lt;TD&gt;1970&lt;TD&gt;Málek Milan&lt;TD&gt;SV Stříbro&lt;TD&gt;35:34&lt;TD&gt;21.</v>
      </c>
      <c r="I51">
        <v>35</v>
      </c>
      <c r="J51">
        <v>3</v>
      </c>
      <c r="L51" s="13">
        <f t="shared" si="2"/>
        <v>1</v>
      </c>
    </row>
    <row r="52" spans="1:12" ht="12.75">
      <c r="A52">
        <v>52</v>
      </c>
      <c r="B52">
        <v>6</v>
      </c>
      <c r="C52">
        <v>1969</v>
      </c>
      <c r="D52" t="s">
        <v>92</v>
      </c>
      <c r="E52" t="s">
        <v>79</v>
      </c>
      <c r="F52" s="1">
        <v>0.025300925925925925</v>
      </c>
      <c r="G52" s="15">
        <v>24</v>
      </c>
      <c r="H52" s="13" t="str">
        <f t="shared" si="3"/>
        <v>&lt;TR&gt;&lt;TD&gt;52&lt;TD&gt;6.&lt;TD&gt;1969&lt;TD&gt;Šrámek Stanislav&lt;TD&gt;Stříbro&lt;TD&gt;36:26&lt;TD&gt;24.</v>
      </c>
      <c r="I52">
        <v>36</v>
      </c>
      <c r="J52">
        <v>36</v>
      </c>
      <c r="L52" s="13">
        <f t="shared" si="2"/>
        <v>1</v>
      </c>
    </row>
    <row r="53" spans="1:12" ht="12.75">
      <c r="A53">
        <v>39</v>
      </c>
      <c r="B53">
        <v>7</v>
      </c>
      <c r="C53">
        <v>1963</v>
      </c>
      <c r="D53" t="s">
        <v>29</v>
      </c>
      <c r="E53" t="s">
        <v>84</v>
      </c>
      <c r="F53" s="1">
        <v>0.026111111111111113</v>
      </c>
      <c r="G53" s="15">
        <v>28</v>
      </c>
      <c r="H53" s="13" t="str">
        <f t="shared" si="3"/>
        <v>&lt;TR&gt;&lt;TD&gt;39&lt;TD&gt;7.&lt;TD&gt;1963&lt;TD&gt;Leško Jiří&lt;TD&gt;Cyklodrak Stříbro&lt;TD&gt;37:36&lt;TD&gt;28.</v>
      </c>
      <c r="I53">
        <v>36</v>
      </c>
      <c r="J53">
        <v>51</v>
      </c>
      <c r="L53" s="13">
        <f t="shared" si="2"/>
        <v>1</v>
      </c>
    </row>
    <row r="54" spans="1:12" ht="12.75">
      <c r="A54">
        <v>365</v>
      </c>
      <c r="B54">
        <v>8</v>
      </c>
      <c r="C54">
        <v>1967</v>
      </c>
      <c r="D54" t="s">
        <v>24</v>
      </c>
      <c r="E54" t="s">
        <v>84</v>
      </c>
      <c r="F54" s="1">
        <v>0.027476851851851853</v>
      </c>
      <c r="G54" s="15">
        <v>32</v>
      </c>
      <c r="H54" s="13" t="str">
        <f t="shared" si="3"/>
        <v>&lt;TR&gt;&lt;TD&gt;365&lt;TD&gt;8.&lt;TD&gt;1967&lt;TD&gt;Kučík Štefan&lt;TD&gt;Cyklodrak Stříbro&lt;TD&gt;39:34&lt;TD&gt;32.</v>
      </c>
      <c r="I54">
        <v>37</v>
      </c>
      <c r="J54">
        <v>41</v>
      </c>
      <c r="L54" s="13">
        <f t="shared" si="2"/>
        <v>1</v>
      </c>
    </row>
    <row r="55" spans="1:12" ht="12.75">
      <c r="A55">
        <v>37</v>
      </c>
      <c r="B55">
        <v>9</v>
      </c>
      <c r="C55">
        <v>1965</v>
      </c>
      <c r="D55" t="s">
        <v>44</v>
      </c>
      <c r="E55" t="s">
        <v>54</v>
      </c>
      <c r="F55" s="1">
        <v>0.028935185185185185</v>
      </c>
      <c r="G55" s="15">
        <v>39</v>
      </c>
      <c r="H55" s="13" t="str">
        <f t="shared" si="3"/>
        <v>&lt;TR&gt;&lt;TD&gt;37&lt;TD&gt;9.&lt;TD&gt;1965&lt;TD&gt;Černý Pavel&lt;TD&gt;SV Stříbro&lt;TD&gt;41:40&lt;TD&gt;39.</v>
      </c>
      <c r="I55">
        <v>37</v>
      </c>
      <c r="J55">
        <v>54</v>
      </c>
      <c r="L55" s="13">
        <f t="shared" si="2"/>
        <v>1</v>
      </c>
    </row>
    <row r="56" spans="1:12" ht="12.75">
      <c r="A56">
        <v>58</v>
      </c>
      <c r="B56">
        <v>10</v>
      </c>
      <c r="C56">
        <v>1969</v>
      </c>
      <c r="D56" t="s">
        <v>34</v>
      </c>
      <c r="E56" t="s">
        <v>54</v>
      </c>
      <c r="F56" s="1">
        <v>0.02908564814814815</v>
      </c>
      <c r="G56" s="15">
        <v>41</v>
      </c>
      <c r="H56" s="13" t="str">
        <f t="shared" si="3"/>
        <v>&lt;TR&gt;&lt;TD&gt;58&lt;TD&gt;10.&lt;TD&gt;1969&lt;TD&gt;Volena Radek&lt;TD&gt;SV Stříbro&lt;TD&gt;41:53&lt;TD&gt;41.</v>
      </c>
      <c r="I56">
        <v>41</v>
      </c>
      <c r="J56">
        <v>19</v>
      </c>
      <c r="L56" s="13">
        <f t="shared" si="2"/>
        <v>1</v>
      </c>
    </row>
    <row r="57" spans="1:12" ht="12.75">
      <c r="A57">
        <v>29</v>
      </c>
      <c r="B57">
        <v>11</v>
      </c>
      <c r="C57">
        <v>1965</v>
      </c>
      <c r="D57" t="s">
        <v>93</v>
      </c>
      <c r="E57" t="s">
        <v>84</v>
      </c>
      <c r="F57" s="1">
        <v>0.030381944444444444</v>
      </c>
      <c r="G57" s="15">
        <v>44</v>
      </c>
      <c r="H57" s="13" t="str">
        <f>"&lt;TR&gt;&lt;TD&gt;"&amp;A57&amp;"&lt;TD&gt;"&amp;TEXT(B57,"#.")&amp;"&lt;TD&gt;"&amp;C59&amp;"&lt;TD&gt;"&amp;D59&amp;"&lt;TD&gt;"&amp;E59&amp;"&lt;TD&gt;"&amp;TEXT(F59,"mm:ss")&amp;"&lt;TD&gt;"&amp;TEXT(G57,"#.")</f>
        <v>&lt;TR&gt;&lt;TD&gt;29&lt;TD&gt;11.&lt;TD&gt;1963&lt;TD&gt;Ščasný Miloslav&lt;TD&gt;SV Stříbro&lt;TD&gt;53:49&lt;TD&gt;44.</v>
      </c>
      <c r="I57">
        <v>42</v>
      </c>
      <c r="J57">
        <v>9</v>
      </c>
      <c r="L57" s="13">
        <f>COUNTIF(F:F,F59)</f>
        <v>1</v>
      </c>
    </row>
    <row r="58" spans="1:12" ht="12.75">
      <c r="A58">
        <v>25</v>
      </c>
      <c r="B58">
        <v>12</v>
      </c>
      <c r="C58">
        <v>1964</v>
      </c>
      <c r="D58" t="s">
        <v>94</v>
      </c>
      <c r="E58" t="s">
        <v>54</v>
      </c>
      <c r="F58" s="1">
        <v>0.031516203703703706</v>
      </c>
      <c r="G58" s="15">
        <v>48</v>
      </c>
      <c r="H58" s="13"/>
      <c r="L58" s="13"/>
    </row>
    <row r="59" spans="1:12" ht="12.75">
      <c r="A59">
        <v>56</v>
      </c>
      <c r="B59">
        <v>13</v>
      </c>
      <c r="C59">
        <v>1963</v>
      </c>
      <c r="D59" t="s">
        <v>45</v>
      </c>
      <c r="E59" t="s">
        <v>54</v>
      </c>
      <c r="F59" s="1">
        <v>0.03737268518518519</v>
      </c>
      <c r="G59" s="15">
        <v>54</v>
      </c>
      <c r="H59" s="13"/>
      <c r="L59" s="13"/>
    </row>
    <row r="60" spans="1:12" ht="15.75">
      <c r="A60" s="2" t="s">
        <v>10</v>
      </c>
      <c r="B60" s="4"/>
      <c r="C60" s="2"/>
      <c r="D60" s="2"/>
      <c r="E60" s="2"/>
      <c r="F60" s="2"/>
      <c r="G60" s="2"/>
      <c r="H60" s="12" t="str">
        <f>"&lt;TR&gt;&lt;TD COLSPAN=7&gt;&lt;FONT SIZE=+1&gt;&lt;B&gt;&lt;BR&gt;"&amp;A60&amp;"&lt;/B&gt;&lt;/FONT&gt;"</f>
        <v>&lt;TR&gt;&lt;TD COLSPAN=7&gt;&lt;FONT SIZE=+1&gt;&lt;B&gt;&lt;BR&gt;Muži 50 - 59 let:&lt;/B&gt;&lt;/FONT&gt;</v>
      </c>
      <c r="L60" s="13">
        <f aca="true" t="shared" si="4" ref="L60:L68">COUNTIF(F$1:F$65536,F60)</f>
        <v>0</v>
      </c>
    </row>
    <row r="61" spans="1:12" ht="12.75">
      <c r="A61" s="3" t="s">
        <v>2</v>
      </c>
      <c r="B61" s="3" t="s">
        <v>3</v>
      </c>
      <c r="C61" s="3" t="s">
        <v>4</v>
      </c>
      <c r="D61" s="3" t="s">
        <v>5</v>
      </c>
      <c r="E61" s="3" t="s">
        <v>6</v>
      </c>
      <c r="F61" s="3" t="s">
        <v>7</v>
      </c>
      <c r="G61" s="14" t="s">
        <v>37</v>
      </c>
      <c r="H61" s="13" t="s">
        <v>38</v>
      </c>
      <c r="L61" s="13">
        <f t="shared" si="4"/>
        <v>8</v>
      </c>
    </row>
    <row r="62" spans="1:12" ht="12.75">
      <c r="A62">
        <v>7</v>
      </c>
      <c r="B62">
        <v>1</v>
      </c>
      <c r="C62">
        <v>1962</v>
      </c>
      <c r="D62" t="s">
        <v>26</v>
      </c>
      <c r="E62" t="s">
        <v>54</v>
      </c>
      <c r="F62" s="1">
        <v>0.023298611111111107</v>
      </c>
      <c r="G62" s="15">
        <v>12</v>
      </c>
      <c r="H62" s="13" t="str">
        <f aca="true" t="shared" si="5" ref="H62:H71">"&lt;TR&gt;&lt;TD&gt;"&amp;A62&amp;"&lt;TD&gt;"&amp;TEXT(B62,"#.")&amp;"&lt;TD&gt;"&amp;C62&amp;"&lt;TD&gt;"&amp;D62&amp;"&lt;TD&gt;"&amp;E62&amp;"&lt;TD&gt;"&amp;TEXT(F62,"mm:ss")&amp;"&lt;TD&gt;"&amp;TEXT(G62,"#.")</f>
        <v>&lt;TR&gt;&lt;TD&gt;7&lt;TD&gt;1.&lt;TD&gt;1962&lt;TD&gt;Flaks Jan&lt;TD&gt;SV Stříbro&lt;TD&gt;33:33&lt;TD&gt;12.</v>
      </c>
      <c r="I62">
        <v>34</v>
      </c>
      <c r="J62">
        <v>36</v>
      </c>
      <c r="L62" s="13">
        <f t="shared" si="4"/>
        <v>1</v>
      </c>
    </row>
    <row r="63" spans="1:12" ht="12.75">
      <c r="A63">
        <v>36</v>
      </c>
      <c r="B63">
        <v>2</v>
      </c>
      <c r="C63">
        <v>1962</v>
      </c>
      <c r="D63" t="s">
        <v>87</v>
      </c>
      <c r="E63" t="s">
        <v>54</v>
      </c>
      <c r="F63" s="1">
        <v>0.023865740740740743</v>
      </c>
      <c r="G63" s="15">
        <v>14</v>
      </c>
      <c r="H63" s="13" t="str">
        <f t="shared" si="5"/>
        <v>&lt;TR&gt;&lt;TD&gt;36&lt;TD&gt;2.&lt;TD&gt;1962&lt;TD&gt;Šrámek Milan&lt;TD&gt;SV Stříbro&lt;TD&gt;34:22&lt;TD&gt;14.</v>
      </c>
      <c r="I63">
        <v>36</v>
      </c>
      <c r="J63">
        <v>9</v>
      </c>
      <c r="L63" s="13">
        <f t="shared" si="4"/>
        <v>1</v>
      </c>
    </row>
    <row r="64" spans="1:12" ht="12.75">
      <c r="A64">
        <v>47</v>
      </c>
      <c r="B64">
        <v>3</v>
      </c>
      <c r="C64">
        <v>1960</v>
      </c>
      <c r="D64" t="s">
        <v>57</v>
      </c>
      <c r="E64" t="s">
        <v>54</v>
      </c>
      <c r="F64" s="1">
        <v>0.02449074074074074</v>
      </c>
      <c r="G64" s="15">
        <v>19</v>
      </c>
      <c r="H64" s="13" t="str">
        <f t="shared" si="5"/>
        <v>&lt;TR&gt;&lt;TD&gt;47&lt;TD&gt;3.&lt;TD&gt;1960&lt;TD&gt;Zíka Josef&lt;TD&gt;SV Stříbro&lt;TD&gt;35:16&lt;TD&gt;19.</v>
      </c>
      <c r="I64">
        <v>37</v>
      </c>
      <c r="J64">
        <v>36</v>
      </c>
      <c r="L64" s="13">
        <f t="shared" si="4"/>
        <v>1</v>
      </c>
    </row>
    <row r="65" spans="1:12" ht="12.75">
      <c r="A65">
        <v>27</v>
      </c>
      <c r="B65">
        <v>4</v>
      </c>
      <c r="C65">
        <v>1962</v>
      </c>
      <c r="D65" t="s">
        <v>42</v>
      </c>
      <c r="E65" t="s">
        <v>54</v>
      </c>
      <c r="F65" s="1">
        <v>0.025092592592592593</v>
      </c>
      <c r="G65" s="15">
        <v>22</v>
      </c>
      <c r="H65" s="13" t="str">
        <f t="shared" si="5"/>
        <v>&lt;TR&gt;&lt;TD&gt;27&lt;TD&gt;4.&lt;TD&gt;1962&lt;TD&gt;Kotek Silvestr&lt;TD&gt;SV Stříbro&lt;TD&gt;36:08&lt;TD&gt;22.</v>
      </c>
      <c r="I65">
        <v>39</v>
      </c>
      <c r="J65">
        <v>4</v>
      </c>
      <c r="L65" s="13">
        <f t="shared" si="4"/>
        <v>1</v>
      </c>
    </row>
    <row r="66" spans="1:12" ht="12.75">
      <c r="A66">
        <v>43</v>
      </c>
      <c r="B66">
        <v>5</v>
      </c>
      <c r="C66">
        <v>1958</v>
      </c>
      <c r="D66" t="s">
        <v>1</v>
      </c>
      <c r="E66" t="s">
        <v>54</v>
      </c>
      <c r="F66" s="1">
        <v>0.026574074074074073</v>
      </c>
      <c r="G66" s="15">
        <v>30</v>
      </c>
      <c r="H66" s="13" t="str">
        <f t="shared" si="5"/>
        <v>&lt;TR&gt;&lt;TD&gt;43&lt;TD&gt;5.&lt;TD&gt;1958&lt;TD&gt;Vlasák Jaroslav&lt;TD&gt;SV Stříbro&lt;TD&gt;38:16&lt;TD&gt;30.</v>
      </c>
      <c r="I66">
        <v>40</v>
      </c>
      <c r="J66">
        <v>11</v>
      </c>
      <c r="L66" s="13">
        <f t="shared" si="4"/>
        <v>1</v>
      </c>
    </row>
    <row r="67" spans="1:12" ht="12.75">
      <c r="A67">
        <v>17</v>
      </c>
      <c r="B67">
        <v>6</v>
      </c>
      <c r="C67">
        <v>1955</v>
      </c>
      <c r="D67" t="s">
        <v>46</v>
      </c>
      <c r="E67" t="s">
        <v>33</v>
      </c>
      <c r="F67" s="1">
        <v>0.028622685185185185</v>
      </c>
      <c r="G67" s="15">
        <v>36</v>
      </c>
      <c r="H67" s="13" t="str">
        <f t="shared" si="5"/>
        <v>&lt;TR&gt;&lt;TD&gt;17&lt;TD&gt;6.&lt;TD&gt;1955&lt;TD&gt;Němec Josef&lt;TD&gt;Tachov&lt;TD&gt;41:13&lt;TD&gt;36.</v>
      </c>
      <c r="I67">
        <v>40</v>
      </c>
      <c r="J67">
        <v>17</v>
      </c>
      <c r="L67" s="13">
        <f t="shared" si="4"/>
        <v>1</v>
      </c>
    </row>
    <row r="68" spans="1:12" ht="12.75">
      <c r="A68">
        <v>113</v>
      </c>
      <c r="B68">
        <v>7</v>
      </c>
      <c r="C68">
        <v>1956</v>
      </c>
      <c r="D68" t="s">
        <v>0</v>
      </c>
      <c r="E68" t="s">
        <v>64</v>
      </c>
      <c r="F68" s="1">
        <v>0.02884259259259259</v>
      </c>
      <c r="G68" s="15">
        <v>38</v>
      </c>
      <c r="H68" s="13" t="str">
        <f t="shared" si="5"/>
        <v>&lt;TR&gt;&lt;TD&gt;113&lt;TD&gt;7.&lt;TD&gt;1956&lt;TD&gt;Sýkora Vladimír&lt;TD&gt;TJ Baník Stříbro&lt;TD&gt;41:32&lt;TD&gt;38.</v>
      </c>
      <c r="I68">
        <v>43</v>
      </c>
      <c r="J68">
        <v>56</v>
      </c>
      <c r="L68" s="13">
        <f t="shared" si="4"/>
        <v>1</v>
      </c>
    </row>
    <row r="69" spans="1:12" ht="12.75">
      <c r="A69">
        <v>57</v>
      </c>
      <c r="B69">
        <v>8</v>
      </c>
      <c r="C69">
        <v>1959</v>
      </c>
      <c r="D69" t="s">
        <v>59</v>
      </c>
      <c r="E69" t="s">
        <v>60</v>
      </c>
      <c r="F69" s="1">
        <v>0.030625</v>
      </c>
      <c r="G69" s="15">
        <v>45</v>
      </c>
      <c r="H69" s="13" t="str">
        <f t="shared" si="5"/>
        <v>&lt;TR&gt;&lt;TD&gt;57&lt;TD&gt;8.&lt;TD&gt;1959&lt;TD&gt;Holátko Milan&lt;TD&gt;Tenis Stříbro&lt;TD&gt;44:06&lt;TD&gt;45.</v>
      </c>
      <c r="L69" s="13"/>
    </row>
    <row r="70" spans="1:12" ht="12.75">
      <c r="A70">
        <v>48</v>
      </c>
      <c r="B70">
        <v>9</v>
      </c>
      <c r="C70">
        <v>1956</v>
      </c>
      <c r="D70" t="s">
        <v>88</v>
      </c>
      <c r="E70" t="s">
        <v>89</v>
      </c>
      <c r="F70" s="1">
        <v>0.031226851851851853</v>
      </c>
      <c r="G70" s="15">
        <v>47</v>
      </c>
      <c r="H70" s="13" t="str">
        <f t="shared" si="5"/>
        <v>&lt;TR&gt;&lt;TD&gt;48&lt;TD&gt;9.&lt;TD&gt;1956&lt;TD&gt;Moročkovskij Ivo&lt;TD&gt;Tatran Přimda&lt;TD&gt;44:58&lt;TD&gt;47.</v>
      </c>
      <c r="L70" s="13"/>
    </row>
    <row r="71" spans="1:12" ht="12.75">
      <c r="A71">
        <v>30</v>
      </c>
      <c r="B71">
        <v>10</v>
      </c>
      <c r="C71">
        <v>1957</v>
      </c>
      <c r="D71" t="s">
        <v>58</v>
      </c>
      <c r="E71" t="s">
        <v>54</v>
      </c>
      <c r="F71" s="1">
        <v>0.03736111111111111</v>
      </c>
      <c r="G71" s="15">
        <v>53</v>
      </c>
      <c r="H71" s="13" t="str">
        <f t="shared" si="5"/>
        <v>&lt;TR&gt;&lt;TD&gt;30&lt;TD&gt;10.&lt;TD&gt;1957&lt;TD&gt;Lacina Antonín&lt;TD&gt;SV Stříbro&lt;TD&gt;53:48&lt;TD&gt;53.</v>
      </c>
      <c r="L71" s="13"/>
    </row>
    <row r="72" spans="1:12" ht="15.75">
      <c r="A72" s="2" t="s">
        <v>11</v>
      </c>
      <c r="B72" s="4"/>
      <c r="C72" s="2"/>
      <c r="D72" s="2"/>
      <c r="E72" s="2"/>
      <c r="F72" s="2"/>
      <c r="G72" s="2"/>
      <c r="H72" s="12" t="str">
        <f>"&lt;TR&gt;&lt;TD COLSPAN=7&gt;&lt;FONT SIZE=+1&gt;&lt;B&gt;&lt;BR&gt;"&amp;A72&amp;"&lt;/B&gt;&lt;/FONT&gt;"</f>
        <v>&lt;TR&gt;&lt;TD COLSPAN=7&gt;&lt;FONT SIZE=+1&gt;&lt;B&gt;&lt;BR&gt;Muži 60 a více let:&lt;/B&gt;&lt;/FONT&gt;</v>
      </c>
      <c r="L72" s="13">
        <f aca="true" t="shared" si="6" ref="L72:L77">COUNTIF(F$1:F$65536,F72)</f>
        <v>0</v>
      </c>
    </row>
    <row r="73" spans="1:12" ht="12.75">
      <c r="A73" s="3" t="s">
        <v>2</v>
      </c>
      <c r="B73" s="3" t="s">
        <v>3</v>
      </c>
      <c r="C73" s="3" t="s">
        <v>4</v>
      </c>
      <c r="D73" s="3" t="s">
        <v>5</v>
      </c>
      <c r="E73" s="3" t="s">
        <v>6</v>
      </c>
      <c r="F73" s="3" t="s">
        <v>7</v>
      </c>
      <c r="G73" s="14" t="s">
        <v>37</v>
      </c>
      <c r="H73" s="13" t="s">
        <v>38</v>
      </c>
      <c r="L73" s="13">
        <f t="shared" si="6"/>
        <v>8</v>
      </c>
    </row>
    <row r="74" spans="1:12" ht="12.75">
      <c r="A74">
        <v>46</v>
      </c>
      <c r="B74">
        <v>1</v>
      </c>
      <c r="C74">
        <v>1946</v>
      </c>
      <c r="D74" t="s">
        <v>82</v>
      </c>
      <c r="E74" t="s">
        <v>54</v>
      </c>
      <c r="F74" s="1">
        <v>0.027974537037037034</v>
      </c>
      <c r="G74" s="15">
        <v>34</v>
      </c>
      <c r="H74" s="13" t="str">
        <f aca="true" t="shared" si="7" ref="H74:H80">"&lt;TR&gt;&lt;TD&gt;"&amp;A74&amp;"&lt;TD&gt;"&amp;TEXT(B74,"#.")&amp;"&lt;TD&gt;"&amp;C74&amp;"&lt;TD&gt;"&amp;D74&amp;"&lt;TD&gt;"&amp;E74&amp;"&lt;TD&gt;"&amp;TEXT(F74,"mm:ss")&amp;"&lt;TD&gt;"&amp;TEXT(G74,"#.")</f>
        <v>&lt;TR&gt;&lt;TD&gt;46&lt;TD&gt;1.&lt;TD&gt;1946&lt;TD&gt;Šůcha Václav&lt;TD&gt;SV Stříbro&lt;TD&gt;40:17&lt;TD&gt;34.</v>
      </c>
      <c r="I74">
        <v>38</v>
      </c>
      <c r="J74">
        <v>37</v>
      </c>
      <c r="L74" s="13">
        <f t="shared" si="6"/>
        <v>1</v>
      </c>
    </row>
    <row r="75" spans="1:12" ht="12.75">
      <c r="A75">
        <v>21</v>
      </c>
      <c r="B75">
        <v>2</v>
      </c>
      <c r="C75">
        <v>1950</v>
      </c>
      <c r="D75" t="s">
        <v>83</v>
      </c>
      <c r="E75" t="s">
        <v>84</v>
      </c>
      <c r="F75" s="1">
        <v>0.02854166666666667</v>
      </c>
      <c r="G75" s="15">
        <v>35</v>
      </c>
      <c r="H75" s="13" t="str">
        <f t="shared" si="7"/>
        <v>&lt;TR&gt;&lt;TD&gt;21&lt;TD&gt;2.&lt;TD&gt;1950&lt;TD&gt;Ganaj Karel&lt;TD&gt;Cyklodrak Stříbro&lt;TD&gt;41:06&lt;TD&gt;35.</v>
      </c>
      <c r="I75">
        <v>38</v>
      </c>
      <c r="J75">
        <v>52</v>
      </c>
      <c r="L75" s="13">
        <f t="shared" si="6"/>
        <v>1</v>
      </c>
    </row>
    <row r="76" spans="1:12" ht="12.75">
      <c r="A76">
        <v>51</v>
      </c>
      <c r="B76">
        <v>3</v>
      </c>
      <c r="C76">
        <v>1950</v>
      </c>
      <c r="D76" t="s">
        <v>53</v>
      </c>
      <c r="E76" t="s">
        <v>54</v>
      </c>
      <c r="F76" s="1">
        <v>0.030324074074074073</v>
      </c>
      <c r="G76" s="15">
        <v>43</v>
      </c>
      <c r="H76" s="13" t="str">
        <f t="shared" si="7"/>
        <v>&lt;TR&gt;&lt;TD&gt;51&lt;TD&gt;3.&lt;TD&gt;1950&lt;TD&gt;Čeček Jiří&lt;TD&gt;SV Stříbro&lt;TD&gt;43:40&lt;TD&gt;43.</v>
      </c>
      <c r="I76">
        <v>51</v>
      </c>
      <c r="J76">
        <v>26</v>
      </c>
      <c r="L76" s="13">
        <f t="shared" si="6"/>
        <v>1</v>
      </c>
    </row>
    <row r="77" spans="1:12" ht="12.75">
      <c r="A77">
        <v>55</v>
      </c>
      <c r="B77">
        <v>4</v>
      </c>
      <c r="C77">
        <v>1950</v>
      </c>
      <c r="D77" t="s">
        <v>55</v>
      </c>
      <c r="E77" t="s">
        <v>56</v>
      </c>
      <c r="F77" s="1">
        <v>0.03241898148148148</v>
      </c>
      <c r="G77" s="15">
        <v>49</v>
      </c>
      <c r="H77" s="13" t="str">
        <f t="shared" si="7"/>
        <v>&lt;TR&gt;&lt;TD&gt;55&lt;TD&gt;4.&lt;TD&gt;1950&lt;TD&gt;Lacina Jiří&lt;TD&gt;Sokol Konstantinovy Lázně&lt;TD&gt;46:41&lt;TD&gt;49.</v>
      </c>
      <c r="I77">
        <v>55</v>
      </c>
      <c r="J77">
        <v>6</v>
      </c>
      <c r="L77" s="13">
        <f t="shared" si="6"/>
        <v>1</v>
      </c>
    </row>
    <row r="78" spans="1:12" ht="12.75">
      <c r="A78">
        <v>35</v>
      </c>
      <c r="B78">
        <v>5</v>
      </c>
      <c r="C78">
        <v>1943</v>
      </c>
      <c r="D78" t="s">
        <v>85</v>
      </c>
      <c r="E78" t="s">
        <v>86</v>
      </c>
      <c r="F78" s="1">
        <v>0.03460648148148148</v>
      </c>
      <c r="G78" s="15">
        <v>51</v>
      </c>
      <c r="H78" s="13" t="str">
        <f t="shared" si="7"/>
        <v>&lt;TR&gt;&lt;TD&gt;35&lt;TD&gt;5.&lt;TD&gt;1943&lt;TD&gt;März František&lt;TD&gt;Sokol Kout na Šumavě&lt;TD&gt;49:50&lt;TD&gt;51.</v>
      </c>
      <c r="L78" s="13"/>
    </row>
    <row r="79" spans="1:12" ht="12.75">
      <c r="A79">
        <v>50</v>
      </c>
      <c r="B79">
        <v>6</v>
      </c>
      <c r="C79">
        <v>1948</v>
      </c>
      <c r="D79" t="s">
        <v>35</v>
      </c>
      <c r="E79" t="s">
        <v>54</v>
      </c>
      <c r="F79" s="1">
        <v>0.035370370370370365</v>
      </c>
      <c r="G79" s="15">
        <v>52</v>
      </c>
      <c r="H79" s="13" t="str">
        <f t="shared" si="7"/>
        <v>&lt;TR&gt;&lt;TD&gt;50&lt;TD&gt;6.&lt;TD&gt;1948&lt;TD&gt;Bouška Zdeněk&lt;TD&gt;SV Stříbro&lt;TD&gt;50:56&lt;TD&gt;52.</v>
      </c>
      <c r="L79" s="13"/>
    </row>
    <row r="80" spans="1:12" ht="12.75">
      <c r="A80">
        <v>45</v>
      </c>
      <c r="B80">
        <v>7</v>
      </c>
      <c r="C80">
        <v>1940</v>
      </c>
      <c r="D80" t="s">
        <v>30</v>
      </c>
      <c r="E80" t="s">
        <v>54</v>
      </c>
      <c r="F80" s="16">
        <v>0.04324074074074074</v>
      </c>
      <c r="G80" s="15">
        <v>56</v>
      </c>
      <c r="H80" s="13" t="str">
        <f t="shared" si="7"/>
        <v>&lt;TR&gt;&lt;TD&gt;45&lt;TD&gt;7.&lt;TD&gt;1940&lt;TD&gt;Tolar Vladimír&lt;TD&gt;SV Stříbro&lt;TD&gt;02:16&lt;TD&gt;56.</v>
      </c>
      <c r="L80" s="13"/>
    </row>
    <row r="81" spans="1:12" ht="15.75">
      <c r="A81" s="2" t="s">
        <v>27</v>
      </c>
      <c r="B81" s="4"/>
      <c r="C81" s="2"/>
      <c r="D81" s="2"/>
      <c r="E81" s="2"/>
      <c r="F81" s="2"/>
      <c r="G81" s="2"/>
      <c r="H81" s="12" t="str">
        <f>"&lt;TR&gt;&lt;TD COLSPAN=7&gt;&lt;FONT SIZE=+1&gt;&lt;B&gt;&lt;BR&gt;"&amp;A81&amp;"&lt;/B&gt;&lt;/FONT&gt;"</f>
        <v>&lt;TR&gt;&lt;TD COLSPAN=7&gt;&lt;FONT SIZE=+1&gt;&lt;B&gt;&lt;BR&gt;Ženy do 34 let:&lt;/B&gt;&lt;/FONT&gt;</v>
      </c>
      <c r="L81" s="13">
        <f aca="true" t="shared" si="8" ref="L81:L86">COUNTIF(F$1:F$65536,F81)</f>
        <v>0</v>
      </c>
    </row>
    <row r="82" spans="1:12" ht="12.75">
      <c r="A82" s="3" t="s">
        <v>2</v>
      </c>
      <c r="B82" s="3" t="s">
        <v>3</v>
      </c>
      <c r="C82" s="3" t="s">
        <v>4</v>
      </c>
      <c r="D82" s="3" t="s">
        <v>5</v>
      </c>
      <c r="E82" s="3" t="s">
        <v>6</v>
      </c>
      <c r="F82" s="3" t="s">
        <v>7</v>
      </c>
      <c r="G82" s="14" t="s">
        <v>37</v>
      </c>
      <c r="H82" s="13" t="s">
        <v>38</v>
      </c>
      <c r="L82" s="13">
        <f t="shared" si="8"/>
        <v>8</v>
      </c>
    </row>
    <row r="83" spans="1:12" ht="12.75">
      <c r="A83">
        <v>12</v>
      </c>
      <c r="B83">
        <v>1</v>
      </c>
      <c r="C83">
        <v>1985</v>
      </c>
      <c r="D83" t="s">
        <v>75</v>
      </c>
      <c r="E83" t="s">
        <v>80</v>
      </c>
      <c r="F83" s="1">
        <v>0.022407407407407407</v>
      </c>
      <c r="G83" s="18">
        <v>7</v>
      </c>
      <c r="H83" s="13" t="str">
        <f>"&lt;TR&gt;&lt;TD&gt;"&amp;A83&amp;"&lt;TD&gt;"&amp;TEXT(B83,"#.")&amp;"&lt;TD&gt;"&amp;C83&amp;"&lt;TD&gt;"&amp;D83&amp;"&lt;TD&gt;"&amp;E83&amp;"&lt;TD&gt;"&amp;TEXT(F83,"mm:ss")&amp;"&lt;TD&gt;"&amp;TEXT(G83,"#.")</f>
        <v>&lt;TR&gt;&lt;TD&gt;12&lt;TD&gt;1.&lt;TD&gt;1985&lt;TD&gt;Preibischová Monika&lt;TD&gt;AC Mariánské Lázně&lt;TD&gt;32:16&lt;TD&gt;7.</v>
      </c>
      <c r="I83">
        <v>39</v>
      </c>
      <c r="J83">
        <v>22</v>
      </c>
      <c r="L83" s="13">
        <f t="shared" si="8"/>
        <v>1</v>
      </c>
    </row>
    <row r="84" spans="1:12" ht="12.75">
      <c r="A84">
        <v>18</v>
      </c>
      <c r="B84">
        <v>2</v>
      </c>
      <c r="C84">
        <v>1989</v>
      </c>
      <c r="D84" t="s">
        <v>50</v>
      </c>
      <c r="E84" t="s">
        <v>52</v>
      </c>
      <c r="F84" s="1">
        <v>0.024305555555555556</v>
      </c>
      <c r="G84" s="15">
        <v>17</v>
      </c>
      <c r="H84" s="13" t="str">
        <f>"&lt;TR&gt;&lt;TD&gt;"&amp;A84&amp;"&lt;TD&gt;"&amp;TEXT(B84,"#.")&amp;"&lt;TD&gt;"&amp;C84&amp;"&lt;TD&gt;"&amp;D84&amp;"&lt;TD&gt;"&amp;E84&amp;"&lt;TD&gt;"&amp;TEXT(F84,"mm:ss")&amp;"&lt;TD&gt;"&amp;TEXT(G84,"#.")</f>
        <v>&lt;TR&gt;&lt;TD&gt;18&lt;TD&gt;2.&lt;TD&gt;1989&lt;TD&gt;Peteříková Vendula&lt;TD&gt;USK FTVS Praha&lt;TD&gt;35:00&lt;TD&gt;17.</v>
      </c>
      <c r="I84">
        <v>41</v>
      </c>
      <c r="J84">
        <v>5</v>
      </c>
      <c r="L84" s="13">
        <f t="shared" si="8"/>
        <v>1</v>
      </c>
    </row>
    <row r="85" spans="1:12" ht="12.75">
      <c r="A85">
        <v>41</v>
      </c>
      <c r="B85">
        <v>3</v>
      </c>
      <c r="C85">
        <v>1993</v>
      </c>
      <c r="D85" t="s">
        <v>36</v>
      </c>
      <c r="E85" t="s">
        <v>64</v>
      </c>
      <c r="F85" s="1">
        <v>0.02528935185185185</v>
      </c>
      <c r="G85" s="15">
        <v>23</v>
      </c>
      <c r="H85" s="13" t="str">
        <f>"&lt;TR&gt;&lt;TD&gt;"&amp;A85&amp;"&lt;TD&gt;"&amp;TEXT(B85,"#.")&amp;"&lt;TD&gt;"&amp;C85&amp;"&lt;TD&gt;"&amp;D85&amp;"&lt;TD&gt;"&amp;E85&amp;"&lt;TD&gt;"&amp;TEXT(F85,"mm:ss")&amp;"&lt;TD&gt;"&amp;TEXT(G85,"#.")</f>
        <v>&lt;TR&gt;&lt;TD&gt;41&lt;TD&gt;3.&lt;TD&gt;1993&lt;TD&gt;Hrubá Karolína&lt;TD&gt;TJ Baník Stříbro&lt;TD&gt;36:25&lt;TD&gt;23.</v>
      </c>
      <c r="I85">
        <v>43</v>
      </c>
      <c r="J85">
        <v>20</v>
      </c>
      <c r="L85" s="13">
        <f t="shared" si="8"/>
        <v>1</v>
      </c>
    </row>
    <row r="86" spans="1:12" ht="12.75">
      <c r="A86">
        <v>14</v>
      </c>
      <c r="B86">
        <v>4</v>
      </c>
      <c r="C86">
        <v>1985</v>
      </c>
      <c r="D86" t="s">
        <v>81</v>
      </c>
      <c r="E86" t="s">
        <v>54</v>
      </c>
      <c r="F86" s="1">
        <v>0.025868055555555557</v>
      </c>
      <c r="G86" s="15">
        <v>27</v>
      </c>
      <c r="H86" s="13" t="str">
        <f>"&lt;TR&gt;&lt;TD&gt;"&amp;A86&amp;"&lt;TD&gt;"&amp;TEXT(B86,"#.")&amp;"&lt;TD&gt;"&amp;C86&amp;"&lt;TD&gt;"&amp;D86&amp;"&lt;TD&gt;"&amp;E86&amp;"&lt;TD&gt;"&amp;TEXT(F86,"mm:ss")&amp;"&lt;TD&gt;"&amp;TEXT(G86,"#.")</f>
        <v>&lt;TR&gt;&lt;TD&gt;14&lt;TD&gt;4.&lt;TD&gt;1985&lt;TD&gt;Deredimosová Pavla&lt;TD&gt;SV Stříbro&lt;TD&gt;37:15&lt;TD&gt;27.</v>
      </c>
      <c r="I86">
        <v>47</v>
      </c>
      <c r="J86">
        <v>52</v>
      </c>
      <c r="L86" s="13">
        <f t="shared" si="8"/>
        <v>1</v>
      </c>
    </row>
    <row r="87" spans="1:12" ht="12.75">
      <c r="A87">
        <v>32</v>
      </c>
      <c r="B87">
        <v>5</v>
      </c>
      <c r="C87">
        <v>1988</v>
      </c>
      <c r="D87" t="s">
        <v>51</v>
      </c>
      <c r="E87" t="s">
        <v>47</v>
      </c>
      <c r="F87" s="1">
        <v>0.031203703703703702</v>
      </c>
      <c r="G87" s="15">
        <v>46</v>
      </c>
      <c r="H87" s="13" t="str">
        <f>"&lt;TR&gt;&lt;TD&gt;"&amp;A87&amp;"&lt;TD&gt;"&amp;TEXT(B87,"#.")&amp;"&lt;TD&gt;"&amp;C87&amp;"&lt;TD&gt;"&amp;D87&amp;"&lt;TD&gt;"&amp;E87&amp;"&lt;TD&gt;"&amp;TEXT(F87,"mm:ss")&amp;"&lt;TD&gt;"&amp;TEXT(G87,"#.")</f>
        <v>&lt;TR&gt;&lt;TD&gt;32&lt;TD&gt;5.&lt;TD&gt;1988&lt;TD&gt;Šašková Marta&lt;TD&gt;Plzeň&lt;TD&gt;44:56&lt;TD&gt;46.</v>
      </c>
      <c r="L87" s="13"/>
    </row>
    <row r="88" spans="1:12" ht="15.75">
      <c r="A88" s="2" t="s">
        <v>28</v>
      </c>
      <c r="B88" s="4"/>
      <c r="C88" s="2"/>
      <c r="D88" s="2"/>
      <c r="E88" s="2"/>
      <c r="F88" s="2"/>
      <c r="G88" s="2"/>
      <c r="H88" s="12" t="str">
        <f>"&lt;TR&gt;&lt;TD COLSPAN=7&gt;&lt;FONT SIZE=+1&gt;&lt;B&gt;&lt;BR&gt;"&amp;A88&amp;"&lt;/B&gt;&lt;/FONT&gt;"</f>
        <v>&lt;TR&gt;&lt;TD COLSPAN=7&gt;&lt;FONT SIZE=+1&gt;&lt;B&gt;&lt;BR&gt;Ženy 35 a více let:&lt;/B&gt;&lt;/FONT&gt;</v>
      </c>
      <c r="L88" s="13">
        <f>COUNTIF(F:F,F88)</f>
        <v>0</v>
      </c>
    </row>
    <row r="89" spans="1:12" ht="12.75">
      <c r="A89" s="3" t="s">
        <v>2</v>
      </c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14" t="s">
        <v>37</v>
      </c>
      <c r="H89" s="13" t="s">
        <v>38</v>
      </c>
      <c r="L89" s="13">
        <f>COUNTIF(F:F,F89)</f>
        <v>8</v>
      </c>
    </row>
    <row r="90" spans="1:12" ht="12.75">
      <c r="A90">
        <v>54</v>
      </c>
      <c r="B90">
        <v>1</v>
      </c>
      <c r="C90">
        <v>1957</v>
      </c>
      <c r="D90" t="s">
        <v>48</v>
      </c>
      <c r="E90" t="s">
        <v>49</v>
      </c>
      <c r="F90" s="1">
        <v>0.029027777777777777</v>
      </c>
      <c r="G90" s="15">
        <v>40</v>
      </c>
      <c r="H90" s="13" t="str">
        <f>"&lt;TR&gt;&lt;TD&gt;"&amp;A90&amp;"&lt;TD&gt;"&amp;TEXT(B90,"#.")&amp;"&lt;TD&gt;"&amp;C90&amp;"&lt;TD&gt;"&amp;D90&amp;"&lt;TD&gt;"&amp;E90&amp;"&lt;TD&gt;"&amp;TEXT(F90,"mm:ss")&amp;"&lt;TD&gt;"&amp;TEXT(G90,"#.")</f>
        <v>&lt;TR&gt;&lt;TD&gt;54&lt;TD&gt;1.&lt;TD&gt;1957&lt;TD&gt;Borecká Alena&lt;TD&gt;Nýřany&lt;TD&gt;41:48&lt;TD&gt;40.</v>
      </c>
      <c r="I90">
        <v>30</v>
      </c>
      <c r="J90">
        <v>51</v>
      </c>
      <c r="L90" s="13">
        <f>COUNTIF(F:F,F90)</f>
        <v>1</v>
      </c>
    </row>
    <row r="91" spans="1:12" ht="12.75">
      <c r="A91">
        <v>40</v>
      </c>
      <c r="B91">
        <v>2</v>
      </c>
      <c r="C91">
        <v>1964</v>
      </c>
      <c r="D91" t="s">
        <v>77</v>
      </c>
      <c r="E91" t="s">
        <v>54</v>
      </c>
      <c r="F91" s="1">
        <v>0.03300925925925926</v>
      </c>
      <c r="G91" s="15">
        <v>50</v>
      </c>
      <c r="H91" s="13" t="str">
        <f>"&lt;TR&gt;&lt;TD&gt;"&amp;A91&amp;"&lt;TD&gt;"&amp;TEXT(B91,"#.")&amp;"&lt;TD&gt;"&amp;C91&amp;"&lt;TD&gt;"&amp;D91&amp;"&lt;TD&gt;"&amp;E91&amp;"&lt;TD&gt;"&amp;TEXT(F91,"mm:ss")&amp;"&lt;TD&gt;"&amp;TEXT(G91,"#.")</f>
        <v>&lt;TR&gt;&lt;TD&gt;40&lt;TD&gt;2.&lt;TD&gt;1964&lt;TD&gt;Hrubá Jana&lt;TD&gt;SV Stříbro&lt;TD&gt;47:32&lt;TD&gt;50.</v>
      </c>
      <c r="I91">
        <v>50</v>
      </c>
      <c r="J91">
        <v>14</v>
      </c>
      <c r="L91" s="13">
        <f>COUNTIF(F:F,F91)</f>
        <v>1</v>
      </c>
    </row>
    <row r="92" spans="1:12" ht="12.75">
      <c r="A92">
        <v>53</v>
      </c>
      <c r="B92">
        <v>3</v>
      </c>
      <c r="C92">
        <v>1975</v>
      </c>
      <c r="D92" t="s">
        <v>78</v>
      </c>
      <c r="E92" t="s">
        <v>79</v>
      </c>
      <c r="F92" s="1">
        <v>0.037627314814814815</v>
      </c>
      <c r="G92" s="15">
        <v>55</v>
      </c>
      <c r="H92" s="13" t="str">
        <f>"&lt;TR&gt;&lt;TD&gt;"&amp;A92&amp;"&lt;TD&gt;"&amp;TEXT(B92,"#.")&amp;"&lt;TD&gt;"&amp;C92&amp;"&lt;TD&gt;"&amp;D92&amp;"&lt;TD&gt;"&amp;E92&amp;"&lt;TD&gt;"&amp;TEXT(F92,"mm:ss")&amp;"&lt;TD&gt;"&amp;TEXT(G92,"#.")</f>
        <v>&lt;TR&gt;&lt;TD&gt;53&lt;TD&gt;3.&lt;TD&gt;1975&lt;TD&gt;Šrámková Petra&lt;TD&gt;Stříbro&lt;TD&gt;54:11&lt;TD&gt;55.</v>
      </c>
      <c r="I92">
        <v>53</v>
      </c>
      <c r="J92">
        <v>32</v>
      </c>
      <c r="L92" s="13">
        <f>COUNTIF(F:F,F92)</f>
        <v>1</v>
      </c>
    </row>
    <row r="93" ht="17.25" customHeight="1">
      <c r="H93" t="str">
        <f>"&lt;TR&gt;&lt;TD COLSPAN=7&gt;&amp;nbsp;"</f>
        <v>&lt;TR&gt;&lt;TD COLSPAN=7&gt;&amp;nbsp;</v>
      </c>
    </row>
    <row r="94" spans="1:8" ht="15.75">
      <c r="A94" s="9" t="s">
        <v>31</v>
      </c>
      <c r="B94" s="10"/>
      <c r="C94" s="9"/>
      <c r="D94" s="9"/>
      <c r="E94" s="9" t="s">
        <v>76</v>
      </c>
      <c r="F94" s="11"/>
      <c r="G94" s="11"/>
      <c r="H94" t="str">
        <f>"&lt;TR&gt;&lt;TD COLSPAN=4 align=center&gt;&lt;FONT SIZE=+1&gt;&lt;I&gt;"&amp;A94&amp;"&lt;/I&gt;&lt;/FONT&gt;&lt;TD COLSPAN=3 align=center&gt;&lt;FONT SIZE=+1&gt;&lt;I&gt;"&amp;E94&amp;"&lt;/I&gt;&lt;/FONT&gt;"</f>
        <v>&lt;TR&gt;&lt;TD COLSPAN=4 align=center&gt;&lt;FONT SIZE=+1&gt;&lt;I&gt;Čížek Milan&lt;/I&gt;&lt;/FONT&gt;&lt;TD COLSPAN=3 align=center&gt;&lt;FONT SIZE=+1&gt;&lt;I&gt;Jan Hora&lt;/I&gt;&lt;/FONT&gt;</v>
      </c>
    </row>
    <row r="95" spans="1:8" ht="12.75">
      <c r="A95" s="10" t="s">
        <v>13</v>
      </c>
      <c r="B95" s="10"/>
      <c r="C95" s="10"/>
      <c r="D95" s="10"/>
      <c r="E95" s="10" t="s">
        <v>14</v>
      </c>
      <c r="F95" s="11"/>
      <c r="G95" s="11"/>
      <c r="H95" t="str">
        <f>"&lt;TR&gt;&lt;TD COLSPAN=4 align=center&gt;"&amp;A95&amp;"&lt;TD COLSPAN=3 align=center&gt;"&amp;E95</f>
        <v>&lt;TR&gt;&lt;TD COLSPAN=4 align=center&gt;hlavní rozhodčí&lt;TD COLSPAN=3 align=center&gt;ředitel závodu</v>
      </c>
    </row>
    <row r="96" ht="12.75">
      <c r="H96" t="s">
        <v>23</v>
      </c>
    </row>
  </sheetData>
  <sheetProtection/>
  <mergeCells count="1">
    <mergeCell ref="A15:G1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Dáda</cp:lastModifiedBy>
  <cp:lastPrinted>2011-03-12T13:20:27Z</cp:lastPrinted>
  <dcterms:created xsi:type="dcterms:W3CDTF">2003-03-15T12:58:15Z</dcterms:created>
  <dcterms:modified xsi:type="dcterms:W3CDTF">2012-03-12T08:40:22Z</dcterms:modified>
  <cp:category/>
  <cp:version/>
  <cp:contentType/>
  <cp:contentStatus/>
</cp:coreProperties>
</file>